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AlgorithmName="SHA-512" workbookHashValue="X43N4CO5r6pUtb1twrHbImYwC9eBEaaTRvobhAEdKrTivqdJeZVEfUL7G2zZZiR++Ba/JEby3/nkfs9z1ExM0Q==" workbookSaltValue="zNbqed7e+M70lz5/ihD5aw==" workbookSpinCount="100000" lockStructure="1"/>
  <bookViews>
    <workbookView xWindow="0" yWindow="0" windowWidth="22260" windowHeight="12645"/>
  </bookViews>
  <sheets>
    <sheet name="Hoisting" sheetId="1" r:id="rId1"/>
    <sheet name="Obliczenia_hoisting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2" l="1"/>
  <c r="D3" i="2"/>
  <c r="D4" i="2" s="1"/>
  <c r="D6" i="2" l="1"/>
  <c r="D7" i="2" s="1"/>
  <c r="D8" i="2" l="1"/>
  <c r="H3" i="1"/>
  <c r="H4" i="1" l="1"/>
  <c r="D9" i="2"/>
  <c r="D11" i="2"/>
  <c r="H7" i="1" s="1"/>
  <c r="D10" i="2"/>
  <c r="D13" i="2" l="1"/>
  <c r="H9" i="1" s="1"/>
  <c r="H6" i="1"/>
  <c r="H5" i="1"/>
  <c r="D12" i="2"/>
  <c r="H8" i="1" s="1"/>
</calcChain>
</file>

<file path=xl/sharedStrings.xml><?xml version="1.0" encoding="utf-8"?>
<sst xmlns="http://schemas.openxmlformats.org/spreadsheetml/2006/main" count="64" uniqueCount="37">
  <si>
    <t>Masa obciążenia</t>
  </si>
  <si>
    <t>Masa haka/mechanizmu</t>
  </si>
  <si>
    <t>Prędkość podnoszenia/opuszczania</t>
  </si>
  <si>
    <t>Sprawność mechaniczna</t>
  </si>
  <si>
    <t>Sprawność silnika</t>
  </si>
  <si>
    <t>Wysokośc podnoszenia</t>
  </si>
  <si>
    <t>Czas pracy na dzień</t>
  </si>
  <si>
    <t>Ilość dni pracy na rok</t>
  </si>
  <si>
    <t>Koszt energii elektrycznej</t>
  </si>
  <si>
    <t>Dane</t>
  </si>
  <si>
    <t>Jednostka</t>
  </si>
  <si>
    <t>[kg]</t>
  </si>
  <si>
    <t>[m/s]</t>
  </si>
  <si>
    <t>[ ]</t>
  </si>
  <si>
    <t>[m]</t>
  </si>
  <si>
    <t>[min]</t>
  </si>
  <si>
    <t>[godzina]</t>
  </si>
  <si>
    <t>[dzień]</t>
  </si>
  <si>
    <t>[zł/kWh]</t>
  </si>
  <si>
    <t>Wartość</t>
  </si>
  <si>
    <t>Moc statyczna</t>
  </si>
  <si>
    <t>moc opuszczania (sieć)</t>
  </si>
  <si>
    <t>czas podnoszenia/opuszczania</t>
  </si>
  <si>
    <t>[kW]</t>
  </si>
  <si>
    <t>[s]</t>
  </si>
  <si>
    <t>[kWh]</t>
  </si>
  <si>
    <t>[zł]</t>
  </si>
  <si>
    <t>Energia opuszczania (1 cykl)</t>
  </si>
  <si>
    <t>Czas cyklu (podniesienie i opuszczenie)</t>
  </si>
  <si>
    <t>Wyniki</t>
  </si>
  <si>
    <t>Energia zaoszczędzona na godzinę</t>
  </si>
  <si>
    <t>Energia zaoszczęczna na dzień</t>
  </si>
  <si>
    <t>Energia zaoszczędzona na rok</t>
  </si>
  <si>
    <t>Oszczędności dzienne</t>
  </si>
  <si>
    <t>Oszczędności miesięczne</t>
  </si>
  <si>
    <t>Oszczędności roczne</t>
  </si>
  <si>
    <t>Energia zaoszczęczna na miesiąc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</si>
</sst>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1" fillId="3" borderId="1" xfId="0" applyFont="1" applyFill="1" applyBorder="1" applyAlignment="1" applyProtection="1">
      <alignment horizontal="center"/>
      <protection hidden="1"/>
    </xf>
    <xf numFmtId="0" fontId="0" fillId="2" borderId="1" xfId="0" applyFill="1" applyBorder="1" applyProtection="1">
      <protection hidden="1"/>
    </xf>
    <xf numFmtId="0" fontId="0" fillId="2" borderId="1" xfId="0" applyFill="1" applyBorder="1" applyAlignment="1" applyProtection="1">
      <alignment horizontal="center"/>
      <protection hidden="1"/>
    </xf>
    <xf numFmtId="0" fontId="0" fillId="3" borderId="1" xfId="0" applyFill="1" applyBorder="1" applyProtection="1">
      <protection hidden="1"/>
    </xf>
    <xf numFmtId="0" fontId="0" fillId="3" borderId="1" xfId="0" applyFill="1" applyBorder="1" applyAlignment="1" applyProtection="1">
      <alignment horizontal="center"/>
      <protection hidden="1"/>
    </xf>
    <xf numFmtId="2" fontId="0" fillId="4" borderId="1" xfId="0" applyNumberForma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5" borderId="1" xfId="0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2"/>
  <sheetViews>
    <sheetView tabSelected="1" workbookViewId="0"/>
  </sheetViews>
  <sheetFormatPr defaultRowHeight="15" x14ac:dyDescent="0.25"/>
  <cols>
    <col min="1" max="1" width="9.140625" style="5"/>
    <col min="2" max="2" width="36.5703125" style="5" bestFit="1" customWidth="1"/>
    <col min="3" max="3" width="9.85546875" style="5" bestFit="1" customWidth="1"/>
    <col min="4" max="4" width="9.140625" style="13"/>
    <col min="5" max="5" width="9.140625" style="5"/>
    <col min="6" max="6" width="31.28515625" style="5" bestFit="1" customWidth="1"/>
    <col min="7" max="7" width="9.85546875" style="5" bestFit="1" customWidth="1"/>
    <col min="8" max="8" width="9.5703125" style="5" bestFit="1" customWidth="1"/>
    <col min="9" max="16384" width="9.140625" style="5"/>
  </cols>
  <sheetData>
    <row r="2" spans="2:8" x14ac:dyDescent="0.25">
      <c r="B2" s="4" t="s">
        <v>9</v>
      </c>
      <c r="C2" s="4" t="s">
        <v>10</v>
      </c>
      <c r="D2" s="4" t="s">
        <v>19</v>
      </c>
      <c r="F2" s="6" t="s">
        <v>29</v>
      </c>
      <c r="G2" s="6" t="s">
        <v>10</v>
      </c>
      <c r="H2" s="6" t="s">
        <v>19</v>
      </c>
    </row>
    <row r="3" spans="2:8" x14ac:dyDescent="0.25">
      <c r="B3" s="7" t="s">
        <v>0</v>
      </c>
      <c r="C3" s="8" t="s">
        <v>11</v>
      </c>
      <c r="D3" s="14">
        <v>5000</v>
      </c>
      <c r="F3" s="9" t="s">
        <v>30</v>
      </c>
      <c r="G3" s="10" t="s">
        <v>25</v>
      </c>
      <c r="H3" s="11">
        <f>Obliczenia_hoisting!D7</f>
        <v>2.41676703576</v>
      </c>
    </row>
    <row r="4" spans="2:8" x14ac:dyDescent="0.25">
      <c r="B4" s="7" t="s">
        <v>1</v>
      </c>
      <c r="C4" s="8" t="s">
        <v>11</v>
      </c>
      <c r="D4" s="14">
        <v>500</v>
      </c>
      <c r="F4" s="9" t="s">
        <v>31</v>
      </c>
      <c r="G4" s="10" t="s">
        <v>25</v>
      </c>
      <c r="H4" s="12">
        <f>Obliczenia_hoisting!D8</f>
        <v>38.668272572159999</v>
      </c>
    </row>
    <row r="5" spans="2:8" x14ac:dyDescent="0.25">
      <c r="B5" s="7" t="s">
        <v>2</v>
      </c>
      <c r="C5" s="8" t="s">
        <v>12</v>
      </c>
      <c r="D5" s="14">
        <v>0.28000000000000003</v>
      </c>
      <c r="F5" s="9" t="s">
        <v>36</v>
      </c>
      <c r="G5" s="10" t="s">
        <v>25</v>
      </c>
      <c r="H5" s="12">
        <f>Obliczenia_hoisting!D9</f>
        <v>1127.8246166880001</v>
      </c>
    </row>
    <row r="6" spans="2:8" x14ac:dyDescent="0.25">
      <c r="B6" s="7" t="s">
        <v>3</v>
      </c>
      <c r="C6" s="8" t="s">
        <v>13</v>
      </c>
      <c r="D6" s="14">
        <v>0.93</v>
      </c>
      <c r="F6" s="9" t="s">
        <v>32</v>
      </c>
      <c r="G6" s="10" t="s">
        <v>25</v>
      </c>
      <c r="H6" s="12">
        <f>Obliczenia_hoisting!D10</f>
        <v>13533.895400256</v>
      </c>
    </row>
    <row r="7" spans="2:8" x14ac:dyDescent="0.25">
      <c r="B7" s="7" t="s">
        <v>4</v>
      </c>
      <c r="C7" s="8" t="s">
        <v>13</v>
      </c>
      <c r="D7" s="14">
        <v>0.95</v>
      </c>
      <c r="F7" s="9" t="s">
        <v>33</v>
      </c>
      <c r="G7" s="10" t="s">
        <v>26</v>
      </c>
      <c r="H7" s="12">
        <f>Obliczenia_hoisting!D11</f>
        <v>13.147212674534401</v>
      </c>
    </row>
    <row r="8" spans="2:8" x14ac:dyDescent="0.25">
      <c r="B8" s="7" t="s">
        <v>5</v>
      </c>
      <c r="C8" s="8" t="s">
        <v>14</v>
      </c>
      <c r="D8" s="14">
        <v>16</v>
      </c>
      <c r="F8" s="9" t="s">
        <v>34</v>
      </c>
      <c r="G8" s="10" t="s">
        <v>26</v>
      </c>
      <c r="H8" s="12">
        <f>Obliczenia_hoisting!D12</f>
        <v>383.46036967392007</v>
      </c>
    </row>
    <row r="9" spans="2:8" x14ac:dyDescent="0.25">
      <c r="B9" s="7" t="s">
        <v>28</v>
      </c>
      <c r="C9" s="8" t="s">
        <v>15</v>
      </c>
      <c r="D9" s="14">
        <v>5</v>
      </c>
      <c r="F9" s="9" t="s">
        <v>35</v>
      </c>
      <c r="G9" s="10" t="s">
        <v>26</v>
      </c>
      <c r="H9" s="12">
        <f>Obliczenia_hoisting!D13</f>
        <v>4601.5244360870402</v>
      </c>
    </row>
    <row r="10" spans="2:8" x14ac:dyDescent="0.25">
      <c r="B10" s="7" t="s">
        <v>6</v>
      </c>
      <c r="C10" s="8" t="s">
        <v>16</v>
      </c>
      <c r="D10" s="14">
        <v>16</v>
      </c>
    </row>
    <row r="11" spans="2:8" x14ac:dyDescent="0.25">
      <c r="B11" s="7" t="s">
        <v>7</v>
      </c>
      <c r="C11" s="8" t="s">
        <v>17</v>
      </c>
      <c r="D11" s="14">
        <v>350</v>
      </c>
    </row>
    <row r="12" spans="2:8" x14ac:dyDescent="0.25">
      <c r="B12" s="7" t="s">
        <v>8</v>
      </c>
      <c r="C12" s="8" t="s">
        <v>18</v>
      </c>
      <c r="D12" s="14">
        <v>0.34</v>
      </c>
    </row>
  </sheetData>
  <sheetProtection algorithmName="SHA-512" hashValue="YuYT/dTzy3MMA8GALCy8xT6nxD/AJvmGXj4sZOllaqEfqE96mQxwKF7gihuRswllylslu4GYN8Hgtn0dt/bhbQ==" saltValue="KMg8LsoFkdz6uUTJIbYEqA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3"/>
  <sheetViews>
    <sheetView workbookViewId="0"/>
  </sheetViews>
  <sheetFormatPr defaultRowHeight="15" x14ac:dyDescent="0.25"/>
  <cols>
    <col min="2" max="2" width="31.28515625" bestFit="1" customWidth="1"/>
    <col min="3" max="3" width="9.85546875" style="1" bestFit="1" customWidth="1"/>
    <col min="4" max="4" width="10.5703125" style="1" bestFit="1" customWidth="1"/>
  </cols>
  <sheetData>
    <row r="2" spans="2:4" x14ac:dyDescent="0.25">
      <c r="C2" s="2" t="s">
        <v>10</v>
      </c>
      <c r="D2" s="2" t="s">
        <v>19</v>
      </c>
    </row>
    <row r="3" spans="2:4" x14ac:dyDescent="0.25">
      <c r="B3" t="s">
        <v>20</v>
      </c>
      <c r="C3" s="1" t="s">
        <v>23</v>
      </c>
      <c r="D3" s="3">
        <f>(Hoisting!D3+Hoisting!D4)*9.81*Hoisting!D5/1000</f>
        <v>15.107400000000002</v>
      </c>
    </row>
    <row r="4" spans="2:4" x14ac:dyDescent="0.25">
      <c r="B4" t="s">
        <v>21</v>
      </c>
      <c r="C4" s="1" t="s">
        <v>23</v>
      </c>
      <c r="D4" s="3">
        <f>D3*Hoisting!D6*Hoisting!D7*0.97*0.98</f>
        <v>12.68802693774</v>
      </c>
    </row>
    <row r="5" spans="2:4" x14ac:dyDescent="0.25">
      <c r="B5" t="s">
        <v>22</v>
      </c>
      <c r="C5" s="1" t="s">
        <v>24</v>
      </c>
      <c r="D5" s="3">
        <f>Hoisting!D8/Hoisting!D5</f>
        <v>57.142857142857139</v>
      </c>
    </row>
    <row r="6" spans="2:4" x14ac:dyDescent="0.25">
      <c r="B6" t="s">
        <v>27</v>
      </c>
      <c r="C6" s="1" t="s">
        <v>25</v>
      </c>
      <c r="D6" s="3">
        <f>D4*D5/3600</f>
        <v>0.20139725298</v>
      </c>
    </row>
    <row r="7" spans="2:4" x14ac:dyDescent="0.25">
      <c r="B7" t="s">
        <v>30</v>
      </c>
      <c r="C7" s="1" t="s">
        <v>25</v>
      </c>
      <c r="D7" s="3">
        <f>D6*60/Hoisting!D9</f>
        <v>2.41676703576</v>
      </c>
    </row>
    <row r="8" spans="2:4" x14ac:dyDescent="0.25">
      <c r="B8" t="s">
        <v>31</v>
      </c>
      <c r="C8" s="1" t="s">
        <v>25</v>
      </c>
      <c r="D8" s="3">
        <f>D7*Hoisting!D10</f>
        <v>38.668272572159999</v>
      </c>
    </row>
    <row r="9" spans="2:4" x14ac:dyDescent="0.25">
      <c r="B9" t="s">
        <v>36</v>
      </c>
      <c r="C9" s="1" t="s">
        <v>25</v>
      </c>
      <c r="D9" s="3">
        <f>D8*Hoisting!D11/12</f>
        <v>1127.8246166880001</v>
      </c>
    </row>
    <row r="10" spans="2:4" x14ac:dyDescent="0.25">
      <c r="B10" t="s">
        <v>32</v>
      </c>
      <c r="C10" s="1" t="s">
        <v>25</v>
      </c>
      <c r="D10" s="3">
        <f>D8*Hoisting!D11</f>
        <v>13533.895400256</v>
      </c>
    </row>
    <row r="11" spans="2:4" x14ac:dyDescent="0.25">
      <c r="B11" t="s">
        <v>33</v>
      </c>
      <c r="C11" s="1" t="s">
        <v>26</v>
      </c>
      <c r="D11" s="3">
        <f>D8*Hoisting!D12</f>
        <v>13.147212674534401</v>
      </c>
    </row>
    <row r="12" spans="2:4" x14ac:dyDescent="0.25">
      <c r="B12" t="s">
        <v>34</v>
      </c>
      <c r="C12" s="1" t="s">
        <v>26</v>
      </c>
      <c r="D12" s="3">
        <f>D9*Hoisting!D12</f>
        <v>383.46036967392007</v>
      </c>
    </row>
    <row r="13" spans="2:4" x14ac:dyDescent="0.25">
      <c r="B13" t="s">
        <v>35</v>
      </c>
      <c r="C13" s="1" t="s">
        <v>26</v>
      </c>
      <c r="D13" s="3">
        <f>D10*Hoisting!D12</f>
        <v>4601.5244360870402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Hoisting</vt:lpstr>
      <vt:lpstr>Obliczenia_hoisting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2017-10-02T10:56:55Z</dcterms:modified>
</cp:coreProperties>
</file>